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10830" activeTab="0"/>
  </bookViews>
  <sheets>
    <sheet name="Cost _ Weight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<sst xmlns="http://schemas.openxmlformats.org/spreadsheetml/2006/main" count="38" uniqueCount="38">
  <si>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Component</t>
  </si>
  <si>
    <t>Qty</t>
  </si>
  <si>
    <t>Cost</t>
  </si>
  <si>
    <t>Weight</t>
  </si>
  <si>
    <t>SS Power</t>
  </si>
  <si>
    <t>Total Cost</t>
  </si>
  <si>
    <t>Total Weight</t>
  </si>
  <si>
    <t>Total Power</t>
  </si>
  <si>
    <t>$/Tbyte</t>
  </si>
  <si>
    <t>% Overhead</t>
  </si>
  <si>
    <t>1U Enclosure</t>
  </si>
  <si>
    <t>Disks</t>
  </si>
  <si>
    <t xml:space="preserve">CPUs </t>
  </si>
  <si>
    <t>CPU Rework</t>
  </si>
  <si>
    <t>512M RAM</t>
  </si>
  <si>
    <t>1G Ethernet NIC</t>
  </si>
  <si>
    <t>Enclosure</t>
  </si>
  <si>
    <t>Power Supply</t>
  </si>
  <si>
    <t>LCD</t>
  </si>
  <si>
    <t>Fans</t>
  </si>
  <si>
    <t>Total</t>
  </si>
  <si>
    <t>44U Rack</t>
  </si>
  <si>
    <t>Disks</t>
  </si>
  <si>
    <t>CPUs</t>
  </si>
  <si>
    <t>CPU Rework</t>
  </si>
  <si>
    <t>512M RAM</t>
  </si>
  <si>
    <t>1G Ethernet NIC</t>
  </si>
  <si>
    <t>Enclosure</t>
  </si>
  <si>
    <t>Power Supply</t>
  </si>
  <si>
    <t>LCD</t>
  </si>
  <si>
    <t>Fans</t>
  </si>
  <si>
    <t>Switches</t>
  </si>
  <si>
    <t>Power Dist</t>
  </si>
  <si>
    <t>Rack</t>
  </si>
  <si>
    <t>Cables</t>
  </si>
  <si>
    <t>Rack Fans</t>
  </si>
  <si>
    <t>Misc</t>
  </si>
  <si>
    <t>Total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</si>
</sst>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mm/dd/yy"/>
  </numFmts>
  <fonts count="2">
    <font>
      <sz val="10"/>
      <name val="Arial"/>
      <family val="2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left"/>
    </xf>
    <xf numFmtId="3" fontId="1" fillId="0" borderId="1" xfId="0" applyNumberFormat="1" applyFont="1" applyBorder="1" applyAlignment="1">
      <alignment/>
    </xf>
    <xf numFmtId="0" fontId="1" fillId="0" borderId="0" xfId="0" applyFont="1" applyAlignment="1">
      <alignment/>
    </xf>
    <xf numFmtId="172" fontId="0" fillId="0" borderId="0" xfId="0" applyNumberFormat="1" applyFont="1" applyAlignment="1">
      <alignment/>
    </xf>
    <xf numFmtId="0" fontId="1" fillId="0" borderId="1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1" fillId="0" borderId="2" xfId="0" applyFont="1" applyBorder="1" applyAlignment="1">
      <alignment/>
    </xf>
    <xf numFmtId="0" fontId="0" fillId="0" borderId="2" xfId="0" applyFont="1" applyBorder="1" applyAlignment="1">
      <alignment horizontal="left"/>
    </xf>
    <xf numFmtId="0" fontId="0" fillId="0" borderId="2" xfId="0" applyFont="1" applyBorder="1" applyAlignment="1">
      <alignment/>
    </xf>
    <xf numFmtId="3" fontId="0" fillId="0" borderId="2" xfId="0" applyNumberFormat="1" applyFont="1" applyBorder="1" applyAlignment="1">
      <alignment/>
    </xf>
    <xf numFmtId="9" fontId="0" fillId="0" borderId="0" xfId="0" applyNumberFormat="1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workbookViewId="0" topLeftCell="A2">
      <pane ySplit="480" topLeftCell="BM1" activePane="bottomLeft" state="split"/>
      <selection pane="topLeft" activeCell="C5" sqref="C5"/>
      <selection pane="bottomLeft" activeCell="F39" sqref="F39"/>
    </sheetView>
  </sheetViews>
  <sheetFormatPr defaultColWidth="9.140625" defaultRowHeight="12.75"/>
  <cols>
    <col min="1" max="1" width="17.7109375" style="1" customWidth="1"/>
    <col min="2" max="2" width="6.140625" style="1" customWidth="1"/>
    <col min="3" max="3" width="7.00390625" style="1" customWidth="1"/>
    <col min="4" max="4" width="9.00390625" style="1" customWidth="1"/>
    <col min="5" max="5" width="11.8515625" style="1" customWidth="1"/>
    <col min="6" max="6" width="11.8515625" style="2" customWidth="1"/>
    <col min="7" max="7" width="13.140625" style="1" customWidth="1"/>
    <col min="8" max="8" width="12.8515625" style="1" customWidth="1"/>
    <col min="9" max="12" width="11.421875" style="1" customWidth="1"/>
    <col min="13" max="16384" width="9.00390625" style="1" customWidth="1"/>
  </cols>
  <sheetData>
    <row r="1" spans="1:11" s="6" customFormat="1" ht="12.75">
      <c r="A1" s="3" t="s">
        <v>0</v>
      </c>
      <c r="B1" s="4" t="s">
        <v>1</v>
      </c>
      <c r="C1" s="3" t="s">
        <v>2</v>
      </c>
      <c r="D1" s="3" t="s">
        <v>3</v>
      </c>
      <c r="E1" s="3" t="s">
        <v>4</v>
      </c>
      <c r="F1" s="5" t="s">
        <v>5</v>
      </c>
      <c r="G1" s="3" t="s">
        <v>6</v>
      </c>
      <c r="H1" s="6" t="s">
        <v>7</v>
      </c>
      <c r="I1" s="6" t="s">
        <v>8</v>
      </c>
      <c r="J1" s="6" t="s">
        <v>9</v>
      </c>
      <c r="K1" s="7">
        <v>38070</v>
      </c>
    </row>
    <row r="2" spans="1:11" s="6" customFormat="1" ht="12.75">
      <c r="A2" s="19" t="s">
        <v>10</v>
      </c>
      <c r="B2" s="19"/>
      <c r="C2" s="19"/>
      <c r="D2" s="19"/>
      <c r="E2" s="19"/>
      <c r="F2" s="19"/>
      <c r="G2" s="19"/>
      <c r="H2" s="19"/>
      <c r="I2" s="8"/>
      <c r="J2" s="8"/>
      <c r="K2" s="7"/>
    </row>
    <row r="3" spans="1:11" s="6" customFormat="1" ht="12.75">
      <c r="A3" s="6" t="s">
        <v>11</v>
      </c>
      <c r="B3" s="9">
        <v>4</v>
      </c>
      <c r="C3" s="10">
        <v>250</v>
      </c>
      <c r="D3" s="10">
        <v>1.38</v>
      </c>
      <c r="E3" s="10">
        <v>8</v>
      </c>
      <c r="F3" s="2">
        <f aca="true" t="shared" si="0" ref="F3:F11">IF(B3*C3=0,"",B3*C3)</f>
        <v>1000</v>
      </c>
      <c r="G3" s="1">
        <f>IF(B3*D3=0,"",B3*D3)</f>
        <v>5.52</v>
      </c>
      <c r="H3" s="1">
        <f>IF(B3*E3=0,"",B3*E3)</f>
        <v>32</v>
      </c>
      <c r="I3" s="1"/>
      <c r="J3" s="1"/>
      <c r="K3" s="7"/>
    </row>
    <row r="4" spans="1:11" s="6" customFormat="1" ht="12.75">
      <c r="A4" s="6" t="s">
        <v>12</v>
      </c>
      <c r="B4" s="9">
        <v>1</v>
      </c>
      <c r="C4" s="10">
        <v>145</v>
      </c>
      <c r="D4" s="10">
        <v>1</v>
      </c>
      <c r="E4" s="10">
        <v>25</v>
      </c>
      <c r="F4" s="2">
        <f t="shared" si="0"/>
        <v>145</v>
      </c>
      <c r="G4" s="1">
        <f>IF(B4*D4=0,"",B4*D4)</f>
        <v>1</v>
      </c>
      <c r="H4" s="1">
        <f>IF(B4*E4=0,"",B4*E4)</f>
        <v>25</v>
      </c>
      <c r="I4" s="1"/>
      <c r="J4" s="1"/>
      <c r="K4" s="7"/>
    </row>
    <row r="5" spans="1:11" s="6" customFormat="1" ht="12.75">
      <c r="A5" s="6" t="s">
        <v>13</v>
      </c>
      <c r="B5" s="9">
        <v>1</v>
      </c>
      <c r="C5" s="10">
        <v>8</v>
      </c>
      <c r="D5" s="10"/>
      <c r="E5" s="10"/>
      <c r="F5" s="2">
        <f t="shared" si="0"/>
        <v>8</v>
      </c>
      <c r="G5" s="1"/>
      <c r="H5" s="1"/>
      <c r="I5" s="1"/>
      <c r="J5" s="1"/>
      <c r="K5" s="7"/>
    </row>
    <row r="6" spans="1:11" s="6" customFormat="1" ht="12.75">
      <c r="A6" s="6" t="s">
        <v>14</v>
      </c>
      <c r="B6" s="9">
        <v>1</v>
      </c>
      <c r="C6" s="10">
        <v>68</v>
      </c>
      <c r="D6" s="10"/>
      <c r="E6" s="10"/>
      <c r="F6" s="2">
        <f t="shared" si="0"/>
        <v>68</v>
      </c>
      <c r="G6" s="1">
        <f aca="true" t="shared" si="1" ref="G6:G11">IF(B6*D6=0,"",B6*D6)</f>
      </c>
      <c r="H6" s="1">
        <f aca="true" t="shared" si="2" ref="H6:H11">IF(B6*E6=0,"",B6*E6)</f>
      </c>
      <c r="I6" s="1"/>
      <c r="J6" s="1"/>
      <c r="K6" s="7"/>
    </row>
    <row r="7" spans="1:11" s="6" customFormat="1" ht="12.75">
      <c r="A7" s="6" t="s">
        <v>15</v>
      </c>
      <c r="B7" s="9">
        <v>1</v>
      </c>
      <c r="C7" s="10"/>
      <c r="D7" s="10"/>
      <c r="E7" s="10"/>
      <c r="F7" s="2">
        <f t="shared" si="0"/>
      </c>
      <c r="G7" s="1">
        <f t="shared" si="1"/>
      </c>
      <c r="H7" s="1">
        <f t="shared" si="2"/>
      </c>
      <c r="I7" s="1"/>
      <c r="J7" s="1"/>
      <c r="K7" s="7"/>
    </row>
    <row r="8" spans="1:11" s="6" customFormat="1" ht="12.75">
      <c r="A8" s="6" t="s">
        <v>16</v>
      </c>
      <c r="B8" s="9">
        <v>1</v>
      </c>
      <c r="C8" s="10">
        <v>120</v>
      </c>
      <c r="D8" s="10">
        <v>7</v>
      </c>
      <c r="E8" s="10"/>
      <c r="F8" s="2">
        <f t="shared" si="0"/>
        <v>120</v>
      </c>
      <c r="G8" s="1">
        <f t="shared" si="1"/>
        <v>7</v>
      </c>
      <c r="H8" s="1">
        <f t="shared" si="2"/>
      </c>
      <c r="I8" s="1"/>
      <c r="J8" s="1"/>
      <c r="K8" s="7"/>
    </row>
    <row r="9" spans="1:11" s="6" customFormat="1" ht="12.75">
      <c r="A9" s="11" t="s">
        <v>17</v>
      </c>
      <c r="B9" s="9">
        <v>1</v>
      </c>
      <c r="C9" s="10">
        <v>29</v>
      </c>
      <c r="D9" s="10">
        <v>1.31</v>
      </c>
      <c r="E9" s="10"/>
      <c r="F9" s="12">
        <f t="shared" si="0"/>
        <v>29</v>
      </c>
      <c r="G9" s="10">
        <f t="shared" si="1"/>
        <v>1.31</v>
      </c>
      <c r="H9" s="1">
        <f t="shared" si="2"/>
      </c>
      <c r="I9" s="1"/>
      <c r="J9" s="1"/>
      <c r="K9" s="7"/>
    </row>
    <row r="10" spans="1:11" s="6" customFormat="1" ht="12.75">
      <c r="A10" s="11" t="s">
        <v>18</v>
      </c>
      <c r="B10" s="9">
        <v>1</v>
      </c>
      <c r="C10" s="10">
        <v>42</v>
      </c>
      <c r="D10" s="10">
        <v>0.1</v>
      </c>
      <c r="E10" s="10">
        <v>2.1</v>
      </c>
      <c r="F10" s="12">
        <f t="shared" si="0"/>
        <v>42</v>
      </c>
      <c r="G10" s="10">
        <f t="shared" si="1"/>
        <v>0.1</v>
      </c>
      <c r="H10" s="1">
        <f t="shared" si="2"/>
        <v>2.1</v>
      </c>
      <c r="I10" s="1"/>
      <c r="J10" s="1"/>
      <c r="K10" s="7"/>
    </row>
    <row r="11" spans="1:11" s="6" customFormat="1" ht="12.75">
      <c r="A11" s="11" t="s">
        <v>19</v>
      </c>
      <c r="B11" s="9">
        <v>4</v>
      </c>
      <c r="C11" s="10">
        <v>4</v>
      </c>
      <c r="D11" s="10">
        <v>0.1</v>
      </c>
      <c r="E11" s="10">
        <v>1</v>
      </c>
      <c r="F11" s="12">
        <f t="shared" si="0"/>
        <v>16</v>
      </c>
      <c r="G11" s="10">
        <f t="shared" si="1"/>
        <v>0.4</v>
      </c>
      <c r="H11" s="1">
        <f t="shared" si="2"/>
        <v>4</v>
      </c>
      <c r="I11" s="1"/>
      <c r="J11" s="1"/>
      <c r="K11" s="7"/>
    </row>
    <row r="12" spans="1:11" s="6" customFormat="1" ht="12.75">
      <c r="A12" s="13"/>
      <c r="B12" s="14"/>
      <c r="C12" s="15"/>
      <c r="D12" s="15"/>
      <c r="E12" s="15"/>
      <c r="F12" s="16"/>
      <c r="G12" s="15"/>
      <c r="H12" s="15"/>
      <c r="I12" s="15"/>
      <c r="J12" s="15"/>
      <c r="K12" s="7"/>
    </row>
    <row r="13" spans="1:11" s="6" customFormat="1" ht="12.75">
      <c r="A13" s="6" t="s">
        <v>20</v>
      </c>
      <c r="B13" s="9"/>
      <c r="C13" s="10"/>
      <c r="D13" s="10"/>
      <c r="E13" s="10"/>
      <c r="F13" s="2">
        <f>SUM(F3:F12)</f>
        <v>1428</v>
      </c>
      <c r="G13" s="1">
        <f>SUM(G3:G12)</f>
        <v>15.33</v>
      </c>
      <c r="H13" s="1">
        <f>SUM(H3:H12)</f>
        <v>63.1</v>
      </c>
      <c r="I13" s="21">
        <f>F13/1.2</f>
        <v>1190</v>
      </c>
      <c r="J13" s="17">
        <f>(F13-F3)/F3</f>
        <v>0.428</v>
      </c>
      <c r="K13" s="7"/>
    </row>
    <row r="14" spans="2:11" s="6" customFormat="1" ht="12.75">
      <c r="B14" s="9"/>
      <c r="C14" s="10"/>
      <c r="D14" s="10"/>
      <c r="E14" s="10"/>
      <c r="F14" s="2"/>
      <c r="G14" s="1"/>
      <c r="K14" s="7"/>
    </row>
    <row r="15" spans="1:11" s="6" customFormat="1" ht="12.75">
      <c r="A15" s="20" t="s">
        <v>21</v>
      </c>
      <c r="B15" s="20"/>
      <c r="C15" s="20"/>
      <c r="D15" s="20"/>
      <c r="E15" s="20"/>
      <c r="F15" s="20"/>
      <c r="G15" s="20"/>
      <c r="H15" s="20"/>
      <c r="I15" s="18"/>
      <c r="J15" s="18"/>
      <c r="K15" s="7"/>
    </row>
    <row r="16" spans="1:8" ht="12.75">
      <c r="A16" s="6" t="s">
        <v>22</v>
      </c>
      <c r="B16" s="1">
        <f aca="true" t="shared" si="3" ref="B16:B24">80*B3</f>
        <v>320</v>
      </c>
      <c r="C16" s="1">
        <f aca="true" t="shared" si="4" ref="C16:E17">C3</f>
        <v>250</v>
      </c>
      <c r="D16" s="1">
        <f t="shared" si="4"/>
        <v>1.38</v>
      </c>
      <c r="E16" s="1">
        <f t="shared" si="4"/>
        <v>8</v>
      </c>
      <c r="F16" s="2">
        <f aca="true" t="shared" si="5" ref="F16:F24">IF(B16*C16=0,"",B16*C16)</f>
        <v>80000</v>
      </c>
      <c r="G16" s="1">
        <f>IF(B16*D16=0,"",B16*D16)</f>
        <v>441.59999999999997</v>
      </c>
      <c r="H16" s="1">
        <f>IF(B16*E16=0,"",B16*E16)</f>
        <v>2560</v>
      </c>
    </row>
    <row r="17" spans="1:8" ht="12.75">
      <c r="A17" s="6" t="s">
        <v>23</v>
      </c>
      <c r="B17" s="1">
        <f t="shared" si="3"/>
        <v>80</v>
      </c>
      <c r="C17" s="1">
        <f t="shared" si="4"/>
        <v>145</v>
      </c>
      <c r="D17" s="1">
        <f t="shared" si="4"/>
        <v>1</v>
      </c>
      <c r="E17" s="1">
        <f t="shared" si="4"/>
        <v>25</v>
      </c>
      <c r="F17" s="2">
        <f t="shared" si="5"/>
        <v>11600</v>
      </c>
      <c r="G17" s="1">
        <f>IF(B17*D17=0,"",B17*D17)</f>
        <v>80</v>
      </c>
      <c r="H17" s="1">
        <f>IF(B17*E17=0,"",B17*E17)</f>
        <v>2000</v>
      </c>
    </row>
    <row r="18" spans="1:6" ht="12.75">
      <c r="A18" s="6" t="s">
        <v>24</v>
      </c>
      <c r="B18" s="1">
        <f t="shared" si="3"/>
        <v>80</v>
      </c>
      <c r="C18" s="1">
        <f aca="true" t="shared" si="6" ref="C18:C24">C5</f>
        <v>8</v>
      </c>
      <c r="F18" s="2">
        <f t="shared" si="5"/>
        <v>640</v>
      </c>
    </row>
    <row r="19" spans="1:6" ht="12.75">
      <c r="A19" s="6" t="s">
        <v>25</v>
      </c>
      <c r="B19" s="1">
        <f t="shared" si="3"/>
        <v>80</v>
      </c>
      <c r="C19" s="1">
        <f t="shared" si="6"/>
        <v>68</v>
      </c>
      <c r="F19" s="2">
        <f t="shared" si="5"/>
        <v>5440</v>
      </c>
    </row>
    <row r="20" spans="1:8" ht="12.75">
      <c r="A20" s="6" t="s">
        <v>26</v>
      </c>
      <c r="B20" s="1">
        <f t="shared" si="3"/>
        <v>80</v>
      </c>
      <c r="C20" s="1">
        <f t="shared" si="6"/>
        <v>0</v>
      </c>
      <c r="D20" s="1">
        <f aca="true" t="shared" si="7" ref="D20:E24">D7</f>
        <v>0</v>
      </c>
      <c r="E20" s="1">
        <f t="shared" si="7"/>
        <v>0</v>
      </c>
      <c r="F20" s="2">
        <f t="shared" si="5"/>
      </c>
      <c r="G20" s="1">
        <f>IF(B20*D20=0,"",B20*D20)</f>
      </c>
      <c r="H20" s="1">
        <f aca="true" t="shared" si="8" ref="H20:H29">IF(B20*E20=0,"",B20*E20)</f>
      </c>
    </row>
    <row r="21" spans="1:8" ht="12.75">
      <c r="A21" s="6" t="s">
        <v>27</v>
      </c>
      <c r="B21" s="1">
        <f t="shared" si="3"/>
        <v>80</v>
      </c>
      <c r="C21" s="1">
        <f t="shared" si="6"/>
        <v>120</v>
      </c>
      <c r="D21" s="1">
        <f t="shared" si="7"/>
        <v>7</v>
      </c>
      <c r="E21" s="1">
        <f t="shared" si="7"/>
        <v>0</v>
      </c>
      <c r="F21" s="2">
        <f t="shared" si="5"/>
        <v>9600</v>
      </c>
      <c r="G21" s="1">
        <f>IF(B21*D21=0,"",B21*D21)</f>
        <v>560</v>
      </c>
      <c r="H21" s="1">
        <f t="shared" si="8"/>
      </c>
    </row>
    <row r="22" spans="1:8" ht="12.75">
      <c r="A22" s="11" t="s">
        <v>28</v>
      </c>
      <c r="B22" s="1">
        <f t="shared" si="3"/>
        <v>80</v>
      </c>
      <c r="C22" s="1">
        <f t="shared" si="6"/>
        <v>29</v>
      </c>
      <c r="D22" s="1">
        <f t="shared" si="7"/>
        <v>1.31</v>
      </c>
      <c r="E22" s="1">
        <f t="shared" si="7"/>
        <v>0</v>
      </c>
      <c r="F22" s="2">
        <f t="shared" si="5"/>
        <v>2320</v>
      </c>
      <c r="G22" s="1">
        <f>IF(B22*D22=0,"",B22*D22)</f>
        <v>104.80000000000001</v>
      </c>
      <c r="H22" s="1">
        <f t="shared" si="8"/>
      </c>
    </row>
    <row r="23" spans="1:8" ht="12.75">
      <c r="A23" s="11" t="s">
        <v>29</v>
      </c>
      <c r="B23" s="1">
        <f t="shared" si="3"/>
        <v>80</v>
      </c>
      <c r="C23" s="1">
        <f t="shared" si="6"/>
        <v>42</v>
      </c>
      <c r="D23" s="1">
        <f t="shared" si="7"/>
        <v>0.1</v>
      </c>
      <c r="E23" s="1">
        <f t="shared" si="7"/>
        <v>2.1</v>
      </c>
      <c r="F23" s="2">
        <f t="shared" si="5"/>
        <v>3360</v>
      </c>
      <c r="G23" s="1">
        <f>IF(B23*D23=0,"",B23*D23)</f>
        <v>8</v>
      </c>
      <c r="H23" s="1">
        <f t="shared" si="8"/>
        <v>168</v>
      </c>
    </row>
    <row r="24" spans="1:8" ht="12.75">
      <c r="A24" s="11" t="s">
        <v>30</v>
      </c>
      <c r="B24" s="1">
        <f t="shared" si="3"/>
        <v>320</v>
      </c>
      <c r="C24" s="1">
        <f t="shared" si="6"/>
        <v>4</v>
      </c>
      <c r="D24" s="1">
        <f t="shared" si="7"/>
        <v>0.1</v>
      </c>
      <c r="E24" s="1">
        <f t="shared" si="7"/>
        <v>1</v>
      </c>
      <c r="F24" s="2">
        <f t="shared" si="5"/>
        <v>1280</v>
      </c>
      <c r="G24" s="1">
        <f>IF(B24*D24=0,"",B24*D24)</f>
        <v>32</v>
      </c>
      <c r="H24" s="1">
        <f t="shared" si="8"/>
        <v>320</v>
      </c>
    </row>
    <row r="25" spans="1:8" ht="12.75">
      <c r="A25" s="6"/>
      <c r="H25" s="1">
        <f t="shared" si="8"/>
      </c>
    </row>
    <row r="26" spans="1:8" ht="12.75">
      <c r="A26" s="6" t="s">
        <v>31</v>
      </c>
      <c r="B26" s="1">
        <v>4</v>
      </c>
      <c r="C26" s="1">
        <v>900</v>
      </c>
      <c r="D26" s="1">
        <v>7.6</v>
      </c>
      <c r="E26" s="1">
        <v>100</v>
      </c>
      <c r="F26" s="2">
        <f>IF(B26*C26=0,"",B26*C26)</f>
        <v>3600</v>
      </c>
      <c r="G26" s="1">
        <f>IF(B26*D26=0,"",B26*D26)</f>
        <v>30.4</v>
      </c>
      <c r="H26" s="1">
        <f t="shared" si="8"/>
        <v>400</v>
      </c>
    </row>
    <row r="27" spans="1:8" ht="12.75">
      <c r="A27" s="6" t="s">
        <v>32</v>
      </c>
      <c r="B27" s="1">
        <v>4</v>
      </c>
      <c r="C27" s="1">
        <v>505</v>
      </c>
      <c r="D27" s="1">
        <v>5.5</v>
      </c>
      <c r="F27" s="2">
        <f>IF(B27*C27=0,"",B27*C27)</f>
        <v>2020</v>
      </c>
      <c r="G27" s="1">
        <f>IF(B27*D27=0,"",B27*D27)</f>
        <v>22</v>
      </c>
      <c r="H27" s="1">
        <f t="shared" si="8"/>
      </c>
    </row>
    <row r="28" spans="1:8" ht="12.75">
      <c r="A28" s="6" t="s">
        <v>33</v>
      </c>
      <c r="B28" s="1">
        <v>1</v>
      </c>
      <c r="C28" s="1">
        <v>1045</v>
      </c>
      <c r="D28" s="1">
        <v>210</v>
      </c>
      <c r="F28" s="2">
        <f>IF(B28*C28=0,"",B28*C28)</f>
        <v>1045</v>
      </c>
      <c r="G28" s="1">
        <f>IF(B28*D28=0,"",B28*D28)</f>
        <v>210</v>
      </c>
      <c r="H28" s="1">
        <f t="shared" si="8"/>
      </c>
    </row>
    <row r="29" spans="1:8" ht="12.75">
      <c r="A29" s="6" t="s">
        <v>34</v>
      </c>
      <c r="F29" s="2">
        <f>IF(B29*C29=0,"",B29*C29)</f>
      </c>
      <c r="G29" s="1">
        <f>IF(B29*D29=0,"",B29*D29)</f>
      </c>
      <c r="H29" s="1">
        <f t="shared" si="8"/>
      </c>
    </row>
    <row r="30" ht="12.75">
      <c r="A30" s="6" t="s">
        <v>35</v>
      </c>
    </row>
    <row r="31" spans="1:8" ht="12.75">
      <c r="A31" s="6" t="s">
        <v>36</v>
      </c>
      <c r="F31" s="2">
        <f>IF(B31*C31=0,"",B31*C31)</f>
      </c>
      <c r="G31" s="1">
        <f>IF(B31*D31=0,"",B31*D31)</f>
      </c>
      <c r="H31" s="1">
        <f>IF(B31*E31=0,"",B31*E31)</f>
      </c>
    </row>
    <row r="32" spans="6:7" ht="12.75">
      <c r="F32" s="2">
        <f>IF(B32*C32=0,"",B32*C32)</f>
      </c>
      <c r="G32" s="1">
        <f>IF(B32*D32=0,"",B32*D32)</f>
      </c>
    </row>
    <row r="33" spans="6:7" ht="12.75">
      <c r="F33" s="2">
        <f>IF(B33*C33=0,"",B33*C33)</f>
      </c>
      <c r="G33" s="1">
        <f>IF(B33*D33=0,"",B33*D33)</f>
      </c>
    </row>
    <row r="34" spans="6:7" ht="12.75">
      <c r="F34" s="2">
        <f>IF(B34*C34=0,"",B34*C34)</f>
      </c>
      <c r="G34" s="1">
        <f>IF(B34*D34=0,"",B34*D34)</f>
      </c>
    </row>
    <row r="35" spans="1:10" ht="12.75">
      <c r="A35" s="15"/>
      <c r="B35" s="15"/>
      <c r="C35" s="15"/>
      <c r="D35" s="15"/>
      <c r="E35" s="15"/>
      <c r="F35" s="16">
        <f>IF(B35*C35=0,"",B35*C35)</f>
      </c>
      <c r="G35" s="15">
        <f>IF(B35*D35=0,"",B35*D35)</f>
      </c>
      <c r="H35" s="15">
        <f>IF(C35*E35=0,"",C35*E35)</f>
      </c>
      <c r="I35" s="15"/>
      <c r="J35" s="15"/>
    </row>
    <row r="36" spans="1:10" ht="12.75">
      <c r="A36" s="6" t="s">
        <v>37</v>
      </c>
      <c r="F36" s="2">
        <f>SUM(F16:F35)</f>
        <v>120905</v>
      </c>
      <c r="G36" s="1">
        <f>SUM(G16:G35)</f>
        <v>1488.8</v>
      </c>
      <c r="H36" s="1">
        <f>SUM(H16:H35)</f>
        <v>5448</v>
      </c>
      <c r="I36" s="21">
        <f>F36/96</f>
        <v>1259.4270833333333</v>
      </c>
      <c r="J36" s="17">
        <f>(F36-F16)/F16</f>
        <v>0.5113125</v>
      </c>
    </row>
  </sheetData>
  <mergeCells count="2">
    <mergeCell ref="A2:H2"/>
    <mergeCell ref="A15:H15"/>
  </mergeCells>
  <printOptions/>
  <pageMargins left="0.7875" right="0.7875" top="0.7875" bottom="0.7875" header="0.5" footer="0.5"/>
  <pageSetup fitToHeight="0"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</dc:creator>
  <cp:keywords/>
  <dc:description/>
  <cp:lastModifiedBy>cr</cp:lastModifiedBy>
  <cp:lastPrinted>2004-02-02T23:46:53Z</cp:lastPrinted>
  <dcterms:created xsi:type="dcterms:W3CDTF">2003-12-22T20:53:25Z</dcterms:created>
  <dcterms:modified xsi:type="dcterms:W3CDTF">2004-03-25T09:33:06Z</dcterms:modified>
  <cp:category/>
  <cp:version/>
  <cp:contentType/>
  <cp:contentStatus/>
  <cp:revision>1</cp:revision>
</cp:coreProperties>
</file>